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3905" windowHeight="84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<sst xmlns="http://schemas.openxmlformats.org/spreadsheetml/2006/main" count="28" uniqueCount="28">
  <si>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Current</t>
  </si>
  <si>
    <t>Volts</t>
  </si>
  <si>
    <t>Speed</t>
  </si>
  <si>
    <t>Rpm Gen</t>
  </si>
  <si>
    <t>Rpm Motor</t>
  </si>
  <si>
    <t>Amps Shunt</t>
  </si>
  <si>
    <t>Power In</t>
  </si>
  <si>
    <t>Watts</t>
  </si>
  <si>
    <t>Torque</t>
  </si>
  <si>
    <t>Kgm</t>
  </si>
  <si>
    <t>Nm</t>
  </si>
  <si>
    <t>Power Out</t>
  </si>
  <si>
    <t>Efficiency</t>
  </si>
  <si>
    <t>%</t>
  </si>
  <si>
    <t>2. Refer to sheet 1 for further details</t>
  </si>
  <si>
    <t>Motor:</t>
  </si>
  <si>
    <t>Volts Shunt</t>
  </si>
  <si>
    <t>Voltage Motor</t>
  </si>
  <si>
    <t>Pulley Motor</t>
  </si>
  <si>
    <t>Pulley Gen</t>
  </si>
  <si>
    <t>1. Drive Ratio Oposite</t>
  </si>
  <si>
    <t>Model</t>
  </si>
  <si>
    <t>THE GRAPH SHOWN BELOW IS PRODUCED WITH THE BRUSH HOLDER SET IN THE NEUTRAL</t>
  </si>
  <si>
    <t xml:space="preserve">POSITION, IF YOU ROTATE THE HOLDER AS PER INSTRUCTIONS IT IS POSSIBLE TO SET FOR </t>
  </si>
  <si>
    <t>MAXIMUM  POWER AND EFFICIENCY FOR 1 DIRECTION ONLY</t>
  </si>
  <si>
    <t>DoB</t>
  </si>
  <si>
    <t>K Watts</t>
  </si>
  <si>
    <t>170-127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</si>
</sst>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6">
    <font>
      <sz val="10"/>
      <name val="Arial"/>
      <family val="0"/>
    </font>
    <font>
      <b/>
      <sz val="10"/>
      <name val="Arial"/>
      <family val="2"/>
    </font>
    <font>
      <sz val="16.75"/>
      <name val="Arial"/>
      <family val="0"/>
    </font>
    <font>
      <sz val="8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b/>
      <sz val="20"/>
      <name val="Arial"/>
      <family val="0"/>
    </font>
    <font>
      <b/>
      <sz val="16.5"/>
      <name val="Arial"/>
      <family val="0"/>
    </font>
    <font>
      <b/>
      <sz val="11"/>
      <name val="Arial"/>
      <family val="0"/>
    </font>
    <font>
      <b/>
      <sz val="8.75"/>
      <name val="Arial"/>
      <family val="0"/>
    </font>
    <font>
      <sz val="9"/>
      <name val="Arial"/>
      <family val="0"/>
    </font>
    <font>
      <b/>
      <sz val="9.25"/>
      <name val="Arial"/>
      <family val="0"/>
    </font>
    <font>
      <b/>
      <sz val="8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14" fontId="15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Efficiency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Sheet3!$K$12</c:f>
              <c:strCache>
                <c:ptCount val="1"/>
                <c:pt idx="0">
                  <c:v>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18.000000000000004</c:v>
                </c:pt>
                <c:pt idx="1">
                  <c:v>45.666666666666664</c:v>
                </c:pt>
                <c:pt idx="2">
                  <c:v>53</c:v>
                </c:pt>
                <c:pt idx="3">
                  <c:v>73</c:v>
                </c:pt>
                <c:pt idx="4">
                  <c:v>83.66666666666667</c:v>
                </c:pt>
                <c:pt idx="5">
                  <c:v>95.66666666666667</c:v>
                </c:pt>
                <c:pt idx="6">
                  <c:v>102.66666666666667</c:v>
                </c:pt>
                <c:pt idx="7">
                  <c:v>105.66666666666667</c:v>
                </c:pt>
                <c:pt idx="8">
                  <c:v>114.33333333333333</c:v>
                </c:pt>
                <c:pt idx="9">
                  <c:v>121.33333333333333</c:v>
                </c:pt>
              </c:numCache>
            </c:numRef>
          </c:xVal>
          <c:yVal>
            <c:numRef>
              <c:f>Sheet3!$K$13:$K$22</c:f>
              <c:numCache>
                <c:ptCount val="10"/>
                <c:pt idx="0">
                  <c:v>67.00092069063163</c:v>
                </c:pt>
                <c:pt idx="1">
                  <c:v>82.75094652034846</c:v>
                </c:pt>
                <c:pt idx="2">
                  <c:v>85.31173981893575</c:v>
                </c:pt>
                <c:pt idx="3">
                  <c:v>85.54782026348393</c:v>
                </c:pt>
                <c:pt idx="4">
                  <c:v>85.33033680486025</c:v>
                </c:pt>
                <c:pt idx="5">
                  <c:v>84.49219892940644</c:v>
                </c:pt>
                <c:pt idx="6">
                  <c:v>84.48270429697764</c:v>
                </c:pt>
                <c:pt idx="7">
                  <c:v>83.83617608099563</c:v>
                </c:pt>
                <c:pt idx="8">
                  <c:v>83.59690093534411</c:v>
                </c:pt>
                <c:pt idx="9">
                  <c:v>82.92549887977539</c:v>
                </c:pt>
              </c:numCache>
            </c:numRef>
          </c:yVal>
          <c:smooth val="1"/>
        </c:ser>
        <c:axId val="24007796"/>
        <c:axId val="14743573"/>
      </c:scatterChart>
      <c:valAx>
        <c:axId val="24007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43573"/>
        <c:crosses val="autoZero"/>
        <c:crossBetween val="midCat"/>
        <c:dispUnits/>
      </c:valAx>
      <c:valAx>
        <c:axId val="147435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077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Torque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Sheet3!$H$11</c:f>
              <c:strCache>
                <c:ptCount val="1"/>
                <c:pt idx="0">
                  <c:v>Torque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Sheet3!$H$13:$H$22</c:f>
              <c:numCache>
                <c:ptCount val="10"/>
              </c:numCache>
            </c:numRef>
          </c:yVal>
          <c:smooth val="1"/>
        </c:ser>
        <c:axId val="65583294"/>
        <c:axId val="53378735"/>
      </c:scatterChart>
      <c:valAx>
        <c:axId val="65583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78735"/>
        <c:crosses val="autoZero"/>
        <c:crossBetween val="midCat"/>
        <c:dispUnits/>
      </c:valAx>
      <c:valAx>
        <c:axId val="53378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832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Power Out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Sheet3!$J$12</c:f>
              <c:strCache>
                <c:ptCount val="1"/>
                <c:pt idx="0">
                  <c:v>K Watts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Sheet3!$J$13:$J$22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10646568"/>
        <c:axId val="28710249"/>
      </c:scatterChart>
      <c:valAx>
        <c:axId val="10646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10249"/>
        <c:crosses val="autoZero"/>
        <c:crossBetween val="midCat"/>
        <c:dispUnits/>
      </c:valAx>
      <c:valAx>
        <c:axId val="28710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 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465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Sheet3!$G$12</c:f>
              <c:strCache>
                <c:ptCount val="1"/>
                <c:pt idx="0">
                  <c:v>Rpm Motor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Sheet3!$D$13:$D$22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Sheet3!$G$13:$G$22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57065650"/>
        <c:axId val="43828803"/>
      </c:scatterChart>
      <c:valAx>
        <c:axId val="57065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28803"/>
        <c:crosses val="autoZero"/>
        <c:crossBetween val="midCat"/>
        <c:dispUnits/>
      </c:valAx>
      <c:valAx>
        <c:axId val="43828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656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Speed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Sheet3!$G$12</c:f>
              <c:strCache>
                <c:ptCount val="1"/>
                <c:pt idx="0">
                  <c:v>Rpm Motor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Sheet3!$B$13:$B$22</c:f>
              <c:numCache>
                <c:ptCount val="10"/>
              </c:numCache>
            </c:numRef>
          </c:xVal>
          <c:yVal>
            <c:numRef>
              <c:f>Sheet3!$G$13:$G$22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58914908"/>
        <c:axId val="60472125"/>
      </c:scatterChart>
      <c:valAx>
        <c:axId val="58914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72125"/>
        <c:crosses val="autoZero"/>
        <c:crossBetween val="midCat"/>
        <c:dispUnits/>
      </c:valAx>
      <c:valAx>
        <c:axId val="60472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149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0.47575</cdr:y>
    </cdr:from>
    <cdr:to>
      <cdr:x>0.624</cdr:x>
      <cdr:y>0.53225</cdr:y>
    </cdr:to>
    <cdr:sp>
      <cdr:nvSpPr>
        <cdr:cNvPr id="1" name="TextBox 1"/>
        <cdr:cNvSpPr txBox="1">
          <a:spLocks noChangeArrowheads="1"/>
        </cdr:cNvSpPr>
      </cdr:nvSpPr>
      <cdr:spPr>
        <a:xfrm>
          <a:off x="2171700" y="1352550"/>
          <a:ext cx="57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22</xdr:row>
      <xdr:rowOff>95250</xdr:rowOff>
    </xdr:from>
    <xdr:to>
      <xdr:col>12</xdr:col>
      <xdr:colOff>9525</xdr:colOff>
      <xdr:row>55</xdr:row>
      <xdr:rowOff>152400</xdr:rowOff>
    </xdr:to>
    <xdr:graphicFrame>
      <xdr:nvGraphicFramePr>
        <xdr:cNvPr id="1" name="Chart 1"/>
        <xdr:cNvGraphicFramePr/>
      </xdr:nvGraphicFramePr>
      <xdr:xfrm>
        <a:off x="895350" y="3867150"/>
        <a:ext cx="77533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523875</xdr:colOff>
      <xdr:row>74</xdr:row>
      <xdr:rowOff>0</xdr:rowOff>
    </xdr:from>
    <xdr:to>
      <xdr:col>12</xdr:col>
      <xdr:colOff>95250</xdr:colOff>
      <xdr:row>91</xdr:row>
      <xdr:rowOff>104775</xdr:rowOff>
    </xdr:to>
    <xdr:graphicFrame>
      <xdr:nvGraphicFramePr>
        <xdr:cNvPr id="2" name="Chart 2"/>
        <xdr:cNvGraphicFramePr/>
      </xdr:nvGraphicFramePr>
      <xdr:xfrm>
        <a:off x="5153025" y="12192000"/>
        <a:ext cx="35814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238125</xdr:colOff>
      <xdr:row>73</xdr:row>
      <xdr:rowOff>133350</xdr:rowOff>
    </xdr:from>
    <xdr:to>
      <xdr:col>6</xdr:col>
      <xdr:colOff>381000</xdr:colOff>
      <xdr:row>91</xdr:row>
      <xdr:rowOff>85725</xdr:rowOff>
    </xdr:to>
    <xdr:graphicFrame>
      <xdr:nvGraphicFramePr>
        <xdr:cNvPr id="3" name="Chart 3"/>
        <xdr:cNvGraphicFramePr/>
      </xdr:nvGraphicFramePr>
      <xdr:xfrm>
        <a:off x="847725" y="12163425"/>
        <a:ext cx="416242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504825</xdr:colOff>
      <xdr:row>56</xdr:row>
      <xdr:rowOff>76200</xdr:rowOff>
    </xdr:from>
    <xdr:to>
      <xdr:col>12</xdr:col>
      <xdr:colOff>95250</xdr:colOff>
      <xdr:row>73</xdr:row>
      <xdr:rowOff>66675</xdr:rowOff>
    </xdr:to>
    <xdr:graphicFrame>
      <xdr:nvGraphicFramePr>
        <xdr:cNvPr id="4" name="Chart 4"/>
        <xdr:cNvGraphicFramePr/>
      </xdr:nvGraphicFramePr>
      <xdr:xfrm>
        <a:off x="5133975" y="9353550"/>
        <a:ext cx="36004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247650</xdr:colOff>
      <xdr:row>56</xdr:row>
      <xdr:rowOff>142875</xdr:rowOff>
    </xdr:from>
    <xdr:to>
      <xdr:col>6</xdr:col>
      <xdr:colOff>352425</xdr:colOff>
      <xdr:row>73</xdr:row>
      <xdr:rowOff>57150</xdr:rowOff>
    </xdr:to>
    <xdr:graphicFrame>
      <xdr:nvGraphicFramePr>
        <xdr:cNvPr id="5" name="Chart 5"/>
        <xdr:cNvGraphicFramePr/>
      </xdr:nvGraphicFramePr>
      <xdr:xfrm>
        <a:off x="857250" y="9420225"/>
        <a:ext cx="412432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3"/>
  <sheetViews>
    <sheetView tabSelected="1" workbookViewId="0" topLeftCell="B2">
      <selection activeCell="B23" sqref="B23"/>
    </sheetView>
  </sheetViews>
  <sheetFormatPr defaultColWidth="11.421875" defaultRowHeight="12.75"/>
  <cols>
    <col min="1" max="1" width="9.140625" style="0" customWidth="1"/>
    <col min="2" max="2" width="12.57421875" style="0" bestFit="1" customWidth="1"/>
    <col min="3" max="3" width="13.140625" style="0" customWidth="1"/>
    <col min="4" max="4" width="12.140625" style="0" customWidth="1"/>
    <col min="5" max="5" width="9.140625" style="0" customWidth="1"/>
    <col min="6" max="6" width="13.28125" style="0" bestFit="1" customWidth="1"/>
    <col min="7" max="7" width="11.00390625" style="0" customWidth="1"/>
    <col min="8" max="8" width="12.57421875" style="0" customWidth="1"/>
    <col min="9" max="16384" width="9.140625" style="0" customWidth="1"/>
  </cols>
  <sheetData>
    <row r="1" ht="13.5" thickBot="1"/>
    <row r="2" spans="3:10" s="2" customFormat="1" ht="12.75">
      <c r="C2" s="6" t="s">
        <v>22</v>
      </c>
      <c r="D2" s="7"/>
      <c r="E2" s="7"/>
      <c r="F2" s="7"/>
      <c r="G2" s="7"/>
      <c r="H2" s="7"/>
      <c r="I2" s="7"/>
      <c r="J2" s="8"/>
    </row>
    <row r="3" spans="3:10" s="2" customFormat="1" ht="12.75">
      <c r="C3" s="9" t="s">
        <v>23</v>
      </c>
      <c r="D3" s="10"/>
      <c r="E3" s="10"/>
      <c r="F3" s="10"/>
      <c r="G3" s="10"/>
      <c r="H3" s="10"/>
      <c r="I3" s="10"/>
      <c r="J3" s="11"/>
    </row>
    <row r="4" spans="3:10" s="2" customFormat="1" ht="13.5" thickBot="1">
      <c r="C4" s="12" t="s">
        <v>24</v>
      </c>
      <c r="D4" s="13"/>
      <c r="E4" s="13"/>
      <c r="F4" s="13"/>
      <c r="G4" s="13"/>
      <c r="H4" s="13"/>
      <c r="I4" s="13"/>
      <c r="J4" s="14"/>
    </row>
    <row r="7" spans="2:8" s="15" customFormat="1" ht="27.75" customHeight="1">
      <c r="B7" s="15" t="s">
        <v>15</v>
      </c>
      <c r="C7" s="16">
        <v>971851</v>
      </c>
      <c r="E7" s="15" t="s">
        <v>25</v>
      </c>
      <c r="F7" s="17">
        <v>38175</v>
      </c>
      <c r="G7" s="15" t="s">
        <v>21</v>
      </c>
      <c r="H7" s="15" t="s">
        <v>27</v>
      </c>
    </row>
    <row r="8" spans="3:8" ht="12.75">
      <c r="C8" t="s">
        <v>20</v>
      </c>
      <c r="G8" t="s">
        <v>18</v>
      </c>
      <c r="H8" s="3">
        <v>48</v>
      </c>
    </row>
    <row r="9" spans="3:8" ht="12.75">
      <c r="C9" t="s">
        <v>14</v>
      </c>
      <c r="G9" t="s">
        <v>19</v>
      </c>
      <c r="H9" s="3">
        <v>48</v>
      </c>
    </row>
    <row r="11" spans="2:15" ht="12.75">
      <c r="B11" t="s">
        <v>17</v>
      </c>
      <c r="C11" s="19" t="s">
        <v>0</v>
      </c>
      <c r="D11" s="19"/>
      <c r="E11" t="s">
        <v>6</v>
      </c>
      <c r="F11" s="19" t="s">
        <v>2</v>
      </c>
      <c r="G11" s="19"/>
      <c r="H11" s="19" t="s">
        <v>8</v>
      </c>
      <c r="I11" s="19"/>
      <c r="J11" t="s">
        <v>11</v>
      </c>
      <c r="K11" t="s">
        <v>12</v>
      </c>
      <c r="M11" s="18"/>
      <c r="O11" s="18"/>
    </row>
    <row r="12" spans="2:11" ht="12.75">
      <c r="B12" t="s">
        <v>1</v>
      </c>
      <c r="C12" t="s">
        <v>16</v>
      </c>
      <c r="D12" t="s">
        <v>5</v>
      </c>
      <c r="E12" t="s">
        <v>7</v>
      </c>
      <c r="F12" t="s">
        <v>3</v>
      </c>
      <c r="G12" t="s">
        <v>4</v>
      </c>
      <c r="H12" t="s">
        <v>10</v>
      </c>
      <c r="I12" t="s">
        <v>9</v>
      </c>
      <c r="J12" t="s">
        <v>26</v>
      </c>
      <c r="K12" t="s">
        <v>13</v>
      </c>
    </row>
    <row r="13" spans="2:11" ht="12.75">
      <c r="B13" s="4">
        <v>24.11</v>
      </c>
      <c r="C13" s="4">
        <v>5.4</v>
      </c>
      <c r="D13" s="1">
        <f>C13/0.3</f>
        <v>18.000000000000004</v>
      </c>
      <c r="E13" s="1">
        <f>(B13*D13)/1000</f>
        <v>0.4339800000000001</v>
      </c>
      <c r="F13" s="4">
        <v>1901</v>
      </c>
      <c r="G13" s="1">
        <f>(F13/$H$8)*$H$9</f>
        <v>1901</v>
      </c>
      <c r="H13" s="4">
        <v>1.5</v>
      </c>
      <c r="I13" s="1">
        <f>H13/9.8067</f>
        <v>0.15295665208479917</v>
      </c>
      <c r="J13" s="1">
        <f>(G13*I13)/1000</f>
        <v>0.29077059561320323</v>
      </c>
      <c r="K13" s="1">
        <f aca="true" t="shared" si="0" ref="K13:K22">(J13/E13)*100</f>
        <v>67.00092069063163</v>
      </c>
    </row>
    <row r="14" spans="2:11" ht="12.75">
      <c r="B14" s="4">
        <v>23.34</v>
      </c>
      <c r="C14" s="4">
        <v>13.7</v>
      </c>
      <c r="D14" s="1">
        <f aca="true" t="shared" si="1" ref="D14:D22">C14/0.3</f>
        <v>45.666666666666664</v>
      </c>
      <c r="E14" s="1">
        <f aca="true" t="shared" si="2" ref="E14:E22">(B14*D14)/1000</f>
        <v>1.0658599999999998</v>
      </c>
      <c r="F14" s="4">
        <v>1802</v>
      </c>
      <c r="G14" s="1">
        <f aca="true" t="shared" si="3" ref="G14:G22">(F14/$H$8)*$H$9</f>
        <v>1802</v>
      </c>
      <c r="H14" s="4">
        <v>4.8</v>
      </c>
      <c r="I14" s="1">
        <f aca="true" t="shared" si="4" ref="I14:I22">H14/9.8067</f>
        <v>0.48946128667135735</v>
      </c>
      <c r="J14" s="1">
        <f aca="true" t="shared" si="5" ref="J14:J22">(G14*I14)/1000</f>
        <v>0.882009238581786</v>
      </c>
      <c r="K14" s="1">
        <f t="shared" si="0"/>
        <v>82.75094652034846</v>
      </c>
    </row>
    <row r="15" spans="2:11" ht="12.75">
      <c r="B15" s="4">
        <v>23.27</v>
      </c>
      <c r="C15" s="4">
        <v>15.9</v>
      </c>
      <c r="D15" s="1">
        <f t="shared" si="1"/>
        <v>53</v>
      </c>
      <c r="E15" s="1">
        <f t="shared" si="2"/>
        <v>1.23331</v>
      </c>
      <c r="F15" s="4">
        <v>1779</v>
      </c>
      <c r="G15" s="1">
        <f t="shared" si="3"/>
        <v>1779</v>
      </c>
      <c r="H15" s="4">
        <v>5.8</v>
      </c>
      <c r="I15" s="1">
        <f t="shared" si="4"/>
        <v>0.5914323880612234</v>
      </c>
      <c r="J15" s="1">
        <f t="shared" si="5"/>
        <v>1.0521582183609164</v>
      </c>
      <c r="K15" s="1">
        <f t="shared" si="0"/>
        <v>85.31173981893575</v>
      </c>
    </row>
    <row r="16" spans="2:11" ht="12.75">
      <c r="B16" s="4">
        <v>23.11</v>
      </c>
      <c r="C16" s="4">
        <v>21.9</v>
      </c>
      <c r="D16" s="1">
        <f t="shared" si="1"/>
        <v>73</v>
      </c>
      <c r="E16" s="1">
        <f t="shared" si="2"/>
        <v>1.68703</v>
      </c>
      <c r="F16" s="4">
        <v>1726</v>
      </c>
      <c r="G16" s="1">
        <f t="shared" si="3"/>
        <v>1726</v>
      </c>
      <c r="H16" s="4">
        <v>8.2</v>
      </c>
      <c r="I16" s="1">
        <f t="shared" si="4"/>
        <v>0.8361630313969021</v>
      </c>
      <c r="J16" s="1">
        <f t="shared" si="5"/>
        <v>1.443217392191053</v>
      </c>
      <c r="K16" s="1">
        <f t="shared" si="0"/>
        <v>85.54782026348393</v>
      </c>
    </row>
    <row r="17" spans="2:11" ht="12.75">
      <c r="B17" s="4">
        <v>23.04</v>
      </c>
      <c r="C17" s="4">
        <v>25.1</v>
      </c>
      <c r="D17" s="1">
        <f t="shared" si="1"/>
        <v>83.66666666666667</v>
      </c>
      <c r="E17" s="1">
        <f t="shared" si="2"/>
        <v>1.92768</v>
      </c>
      <c r="F17" s="4">
        <v>1698</v>
      </c>
      <c r="G17" s="1">
        <f t="shared" si="3"/>
        <v>1698</v>
      </c>
      <c r="H17" s="4">
        <v>9.5</v>
      </c>
      <c r="I17" s="1">
        <f t="shared" si="4"/>
        <v>0.9687254632037281</v>
      </c>
      <c r="J17" s="1">
        <f t="shared" si="5"/>
        <v>1.6448958365199302</v>
      </c>
      <c r="K17" s="1">
        <f t="shared" si="0"/>
        <v>85.33033680486025</v>
      </c>
    </row>
    <row r="18" spans="2:11" ht="12.75">
      <c r="B18" s="4">
        <v>22.95</v>
      </c>
      <c r="C18" s="4">
        <v>28.7</v>
      </c>
      <c r="D18" s="1">
        <f t="shared" si="1"/>
        <v>95.66666666666667</v>
      </c>
      <c r="E18" s="1">
        <f t="shared" si="2"/>
        <v>2.1955500000000003</v>
      </c>
      <c r="F18" s="4">
        <v>1669</v>
      </c>
      <c r="G18" s="1">
        <f t="shared" si="3"/>
        <v>1669</v>
      </c>
      <c r="H18" s="4">
        <v>10.9</v>
      </c>
      <c r="I18" s="1">
        <f t="shared" si="4"/>
        <v>1.1114850051495406</v>
      </c>
      <c r="J18" s="1">
        <f t="shared" si="5"/>
        <v>1.8550684735945833</v>
      </c>
      <c r="K18" s="1">
        <f t="shared" si="0"/>
        <v>84.49219892940644</v>
      </c>
    </row>
    <row r="19" spans="2:11" ht="12.75">
      <c r="B19" s="4">
        <v>22.89</v>
      </c>
      <c r="C19" s="4">
        <v>30.8</v>
      </c>
      <c r="D19" s="1">
        <f t="shared" si="1"/>
        <v>102.66666666666667</v>
      </c>
      <c r="E19" s="1">
        <f t="shared" si="2"/>
        <v>2.35004</v>
      </c>
      <c r="F19" s="4">
        <v>1650</v>
      </c>
      <c r="G19" s="1">
        <f t="shared" si="3"/>
        <v>1650</v>
      </c>
      <c r="H19" s="4">
        <v>11.8</v>
      </c>
      <c r="I19" s="1">
        <f t="shared" si="4"/>
        <v>1.2032589964004203</v>
      </c>
      <c r="J19" s="1">
        <f t="shared" si="5"/>
        <v>1.9853773440606934</v>
      </c>
      <c r="K19" s="1">
        <f t="shared" si="0"/>
        <v>84.48270429697764</v>
      </c>
    </row>
    <row r="20" spans="2:11" ht="12.75">
      <c r="B20" s="4">
        <v>22.87</v>
      </c>
      <c r="C20" s="4">
        <v>31.7</v>
      </c>
      <c r="D20" s="1">
        <f t="shared" si="1"/>
        <v>105.66666666666667</v>
      </c>
      <c r="E20" s="1">
        <f t="shared" si="2"/>
        <v>2.416596666666667</v>
      </c>
      <c r="F20" s="4">
        <v>1642</v>
      </c>
      <c r="G20" s="1">
        <f t="shared" si="3"/>
        <v>1642</v>
      </c>
      <c r="H20" s="4">
        <v>12.1</v>
      </c>
      <c r="I20" s="1">
        <f t="shared" si="4"/>
        <v>1.23385032681738</v>
      </c>
      <c r="J20" s="1">
        <f t="shared" si="5"/>
        <v>2.025982236634138</v>
      </c>
      <c r="K20" s="1">
        <f t="shared" si="0"/>
        <v>83.83617608099563</v>
      </c>
    </row>
    <row r="21" spans="2:11" ht="12.75">
      <c r="B21" s="5">
        <v>22.8</v>
      </c>
      <c r="C21" s="5">
        <v>34.3</v>
      </c>
      <c r="D21" s="1">
        <f t="shared" si="1"/>
        <v>114.33333333333333</v>
      </c>
      <c r="E21" s="1">
        <f t="shared" si="2"/>
        <v>2.6068000000000002</v>
      </c>
      <c r="F21" s="5">
        <v>1619</v>
      </c>
      <c r="G21" s="1">
        <f t="shared" si="3"/>
        <v>1619</v>
      </c>
      <c r="H21" s="5">
        <v>13.2</v>
      </c>
      <c r="I21" s="1">
        <f t="shared" si="4"/>
        <v>1.3460185383462326</v>
      </c>
      <c r="J21" s="1">
        <f t="shared" si="5"/>
        <v>2.1792040135825506</v>
      </c>
      <c r="K21" s="1">
        <f t="shared" si="0"/>
        <v>83.59690093534411</v>
      </c>
    </row>
    <row r="22" spans="2:11" ht="12.75">
      <c r="B22" s="5">
        <v>22.73</v>
      </c>
      <c r="C22" s="5">
        <v>36.4</v>
      </c>
      <c r="D22" s="1">
        <f t="shared" si="1"/>
        <v>121.33333333333333</v>
      </c>
      <c r="E22" s="1">
        <f t="shared" si="2"/>
        <v>2.757906666666667</v>
      </c>
      <c r="F22" s="5">
        <v>1602</v>
      </c>
      <c r="G22" s="1">
        <f t="shared" si="3"/>
        <v>1602</v>
      </c>
      <c r="H22" s="5">
        <v>14</v>
      </c>
      <c r="I22" s="1">
        <f t="shared" si="4"/>
        <v>1.4275954194581257</v>
      </c>
      <c r="J22" s="1">
        <f t="shared" si="5"/>
        <v>2.2870078619719174</v>
      </c>
      <c r="K22" s="1">
        <f t="shared" si="0"/>
        <v>82.92549887977539</v>
      </c>
    </row>
    <row r="23" ht="12.75">
      <c r="E23" s="1"/>
    </row>
  </sheetData>
  <mergeCells count="3">
    <mergeCell ref="C11:D11"/>
    <mergeCell ref="F11:G11"/>
    <mergeCell ref="H11:I11"/>
  </mergeCells>
  <printOptions/>
  <pageMargins left="0.75" right="0.75" top="1" bottom="1" header="0.5" footer="0.5"/>
  <pageSetup fitToHeight="1" fitToWidth="1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cp:keywords/>
  <dc:description/>
  <cp:lastModifiedBy>Eguis Periani</cp:lastModifiedBy>
  <cp:lastPrinted>2004-05-04T18:34:05Z</cp:lastPrinted>
  <dcterms:created xsi:type="dcterms:W3CDTF">2003-10-31T13:43:45Z</dcterms:created>
  <dcterms:modified xsi:type="dcterms:W3CDTF">2004-10-10T19:20:07Z</dcterms:modified>
  <cp:category/>
  <cp:version/>
  <cp:contentType/>
  <cp:contentStatus/>
</cp:coreProperties>
</file>